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я\решение 2023\№7 заседание от 27.12.2023\№48.7 о бюджете на 2024\"/>
    </mc:Choice>
  </mc:AlternateContent>
  <bookViews>
    <workbookView xWindow="0" yWindow="0" windowWidth="20490" windowHeight="7185" tabRatio="920" activeTab="1"/>
  </bookViews>
  <sheets>
    <sheet name="2024,25,26" sheetId="24" r:id="rId1"/>
    <sheet name="2024-2026 аппарат" sheetId="28" r:id="rId2"/>
    <sheet name="2024-2026 коммунальное хозяйств" sheetId="44" r:id="rId3"/>
    <sheet name="2024-2026 благоустройство" sheetId="32" r:id="rId4"/>
    <sheet name="2024-2026вус" sheetId="31" r:id="rId5"/>
    <sheet name="Дорожный фонд" sheetId="45" r:id="rId6"/>
    <sheet name="благ.республ.2024-2026" sheetId="42" r:id="rId7"/>
    <sheet name="Лист1" sheetId="43" r:id="rId8"/>
  </sheets>
  <definedNames>
    <definedName name="_xlnm.Print_Area" localSheetId="0">'2024,25,26'!$A$1:$F$22</definedName>
  </definedNames>
  <calcPr calcId="162913"/>
</workbook>
</file>

<file path=xl/calcChain.xml><?xml version="1.0" encoding="utf-8"?>
<calcChain xmlns="http://schemas.openxmlformats.org/spreadsheetml/2006/main">
  <c r="E10" i="45" l="1"/>
  <c r="E13" i="45" s="1"/>
  <c r="D10" i="45"/>
  <c r="D13" i="45" s="1"/>
  <c r="C10" i="45"/>
  <c r="C13" i="45" s="1"/>
  <c r="E8" i="45"/>
  <c r="D8" i="45"/>
  <c r="C8" i="45"/>
  <c r="E6" i="44"/>
  <c r="E9" i="44" s="1"/>
  <c r="D6" i="44"/>
  <c r="D9" i="44" s="1"/>
  <c r="C6" i="44"/>
  <c r="C9" i="44" s="1"/>
  <c r="C28" i="42"/>
  <c r="C30" i="42" s="1"/>
  <c r="C26" i="42"/>
  <c r="E24" i="42"/>
  <c r="E30" i="42" s="1"/>
  <c r="D24" i="42"/>
  <c r="D30" i="42" s="1"/>
  <c r="C24" i="42"/>
  <c r="E9" i="31"/>
  <c r="E6" i="31"/>
  <c r="D9" i="31"/>
  <c r="D6" i="31"/>
  <c r="C9" i="31"/>
  <c r="C6" i="31"/>
  <c r="E31" i="32"/>
  <c r="E29" i="32"/>
  <c r="E22" i="32"/>
  <c r="E20" i="32" s="1"/>
  <c r="E18" i="32"/>
  <c r="E16" i="32"/>
  <c r="E12" i="32"/>
  <c r="E9" i="32"/>
  <c r="E6" i="32"/>
  <c r="D31" i="32"/>
  <c r="D29" i="32"/>
  <c r="D22" i="32"/>
  <c r="D20" i="32" s="1"/>
  <c r="D18" i="32"/>
  <c r="D16" i="32"/>
  <c r="D12" i="32"/>
  <c r="D9" i="32"/>
  <c r="D6" i="32"/>
  <c r="E38" i="28"/>
  <c r="E35" i="28"/>
  <c r="E34" i="28"/>
  <c r="E29" i="28"/>
  <c r="E24" i="28"/>
  <c r="E23" i="28" s="1"/>
  <c r="E17" i="28"/>
  <c r="E14" i="28"/>
  <c r="E11" i="28"/>
  <c r="E6" i="28"/>
  <c r="D38" i="28"/>
  <c r="D35" i="28"/>
  <c r="D34" i="28" s="1"/>
  <c r="D29" i="28"/>
  <c r="D24" i="28"/>
  <c r="D23" i="28" s="1"/>
  <c r="D17" i="28"/>
  <c r="D14" i="28"/>
  <c r="D11" i="28"/>
  <c r="D6" i="28"/>
  <c r="E6" i="24"/>
  <c r="E11" i="24" s="1"/>
  <c r="D6" i="24"/>
  <c r="D11" i="24" s="1"/>
  <c r="C6" i="32"/>
  <c r="C13" i="31" l="1"/>
  <c r="E13" i="31"/>
  <c r="D13" i="31"/>
  <c r="D11" i="32"/>
  <c r="E11" i="32"/>
  <c r="E34" i="32" s="1"/>
  <c r="D34" i="32"/>
  <c r="D44" i="28"/>
  <c r="E44" i="28"/>
  <c r="C12" i="42"/>
  <c r="C10" i="42"/>
  <c r="C14" i="42" s="1"/>
  <c r="C29" i="32"/>
  <c r="C12" i="32"/>
  <c r="C31" i="32"/>
  <c r="C22" i="32"/>
  <c r="C20" i="32" s="1"/>
  <c r="C18" i="32"/>
  <c r="C16" i="32"/>
  <c r="C9" i="32"/>
  <c r="C11" i="32" l="1"/>
  <c r="C34" i="32" s="1"/>
  <c r="C38" i="28"/>
  <c r="C35" i="28"/>
  <c r="C34" i="28" s="1"/>
  <c r="C29" i="28"/>
  <c r="C24" i="28"/>
  <c r="C17" i="28"/>
  <c r="C14" i="28"/>
  <c r="C11" i="28"/>
  <c r="C6" i="28"/>
  <c r="C23" i="28" l="1"/>
  <c r="C44" i="28"/>
  <c r="C6" i="24" l="1"/>
  <c r="C11" i="24" s="1"/>
  <c r="D8" i="42"/>
  <c r="E8" i="42"/>
  <c r="C8" i="42"/>
  <c r="E12" i="42" l="1"/>
  <c r="D12" i="42" l="1"/>
  <c r="D14" i="42" s="1"/>
  <c r="E14" i="42"/>
</calcChain>
</file>

<file path=xl/sharedStrings.xml><?xml version="1.0" encoding="utf-8"?>
<sst xmlns="http://schemas.openxmlformats.org/spreadsheetml/2006/main" count="247" uniqueCount="117">
  <si>
    <t>Код статьи</t>
  </si>
  <si>
    <t>Наименование статьи,расчеты,расходы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</si>
  <si>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</si>
  <si>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</si>
  <si>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</si>
  <si>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</si>
  <si>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матер-х запасов</t>
  </si>
  <si>
    <t>Услуги связи</t>
  </si>
  <si>
    <t xml:space="preserve">Расчеты </t>
  </si>
  <si>
    <t xml:space="preserve">Заработная плата </t>
  </si>
  <si>
    <t>ВСЕГО ПО СМЕТЕ</t>
  </si>
  <si>
    <t>223.6</t>
  </si>
  <si>
    <t>225.1</t>
  </si>
  <si>
    <t>225.2</t>
  </si>
  <si>
    <t>225.6</t>
  </si>
  <si>
    <t>226.7</t>
  </si>
  <si>
    <t>Услуги в области информационных технологии</t>
  </si>
  <si>
    <t>Уплата налогов</t>
  </si>
  <si>
    <t>Уплата налога на имущества</t>
  </si>
  <si>
    <t>Аппарат администрации</t>
  </si>
  <si>
    <t>БЛАГОУСТРОЙСТВО</t>
  </si>
  <si>
    <t>по первичному воинскому учету</t>
  </si>
  <si>
    <t>Учетные карточки 150шт*3,20руб</t>
  </si>
  <si>
    <t>Р.М.Сафин</t>
  </si>
  <si>
    <t>тел.5-53-67</t>
  </si>
  <si>
    <t>к смете расходов АСП Староваряшский сельсовет</t>
  </si>
  <si>
    <t>Другие расходы по содержанию имущества</t>
  </si>
  <si>
    <t>Иные работы и услуги</t>
  </si>
  <si>
    <t>Увеличение стоимости материальных запасов</t>
  </si>
  <si>
    <t>Стат.услуги обновление программы по хозяйственному учету</t>
  </si>
  <si>
    <t>Информационно-техническая поддержка интернет сайта</t>
  </si>
  <si>
    <t>Обновление сертификатов ЭЦП</t>
  </si>
  <si>
    <t>Программа "Дело"</t>
  </si>
  <si>
    <t>343.2</t>
  </si>
  <si>
    <t>Услуги по работникам по благоустройства 25000руб*2шт.ед*12мес</t>
  </si>
  <si>
    <t>Глава сельского поселения                                               Э.М.Минликузина</t>
  </si>
  <si>
    <t>223.8</t>
  </si>
  <si>
    <t>Программное обеспечение Kadnet</t>
  </si>
  <si>
    <t xml:space="preserve">Глава сельского поселения                                                           </t>
  </si>
  <si>
    <t>Э.М.Минликузина</t>
  </si>
  <si>
    <t>Глава сельского поселения                                                                                    Э.М.Минликузина</t>
  </si>
  <si>
    <t>Глава сельского поселения                      Э.М.Минликузина</t>
  </si>
  <si>
    <t>Глава сельского поселения                                                             Э.М.Минликузина</t>
  </si>
  <si>
    <t xml:space="preserve">Первые три дня больничные за счет работадателя </t>
  </si>
  <si>
    <t>Интернет 2300руб*12мес</t>
  </si>
  <si>
    <t>Услуги уборщицы 744 час*150руб</t>
  </si>
  <si>
    <t>Текущий ремонт  картриджа,принтера</t>
  </si>
  <si>
    <t>ТО служебного автомобиля RENO LOGAN</t>
  </si>
  <si>
    <t>Услуги по страхованию RENO LOGAN</t>
  </si>
  <si>
    <t>Подписка 1полугодие-2500руб,2полугодие-2500руб</t>
  </si>
  <si>
    <t>Транспортный налог 82л.с*25</t>
  </si>
  <si>
    <t>Строительные материалы(косметический ремонт административного здания)</t>
  </si>
  <si>
    <t>Моторное масло 1 шт</t>
  </si>
  <si>
    <t>Автозапчасти для служебного автомобиля</t>
  </si>
  <si>
    <t>Установка газового оборудования для служебного автомобиля</t>
  </si>
  <si>
    <t>Текущий ремонт отопления в здании АСП</t>
  </si>
  <si>
    <t>226.11</t>
  </si>
  <si>
    <t>Приобретение строительных материалов</t>
  </si>
  <si>
    <t>Расходы по содержанию имущества</t>
  </si>
  <si>
    <t>Дератизация кладбища</t>
  </si>
  <si>
    <t>Скашивание сорной растительности</t>
  </si>
  <si>
    <t>226.9</t>
  </si>
  <si>
    <t xml:space="preserve">Анализ питьевой воды </t>
  </si>
  <si>
    <t>Сбор и утилизация ТКО</t>
  </si>
  <si>
    <t>Софинансирование по проекту реальные дела</t>
  </si>
  <si>
    <t>Хозяйственные товары (кисть,перчатки,валик)</t>
  </si>
  <si>
    <t xml:space="preserve">Начисления на выплаты по оплате труда </t>
  </si>
  <si>
    <t>Директор</t>
  </si>
  <si>
    <t>МКУ Централизованная бухгалтерия</t>
  </si>
  <si>
    <t>Материальная помощь 12076руб.*2мес.</t>
  </si>
  <si>
    <t>Начисления на выплаты по оплате труда 607424*30,2%</t>
  </si>
  <si>
    <t>Единовременная мат.помощь к отпуску 9490 руб*2мес</t>
  </si>
  <si>
    <t>Техническое обслуживание уличных светильников 8000руб*12мес</t>
  </si>
  <si>
    <t>Приобретение саженцев для алееи "Победы"(им.И.Насибуллина)</t>
  </si>
  <si>
    <t>разработка</t>
  </si>
  <si>
    <t>Капитальный ремонт водонапорной башни</t>
  </si>
  <si>
    <t xml:space="preserve">Капитальный ремонт </t>
  </si>
  <si>
    <t>225.3</t>
  </si>
  <si>
    <t>исп.Гарайшина Г.К</t>
  </si>
  <si>
    <t>исп.Гарайшина Г,К</t>
  </si>
  <si>
    <t>Алфавитные карточки 150шт*2.13руб</t>
  </si>
  <si>
    <t xml:space="preserve">Транспортный налог </t>
  </si>
  <si>
    <t>Абон.плата 1500руб*12мес</t>
  </si>
  <si>
    <t>Уличное освещение</t>
  </si>
  <si>
    <t>Скашивание сорной растительности бесхозных участках</t>
  </si>
  <si>
    <t xml:space="preserve">Бумага </t>
  </si>
  <si>
    <t>0503</t>
  </si>
  <si>
    <t>По штатному расписанию 61638*12мес</t>
  </si>
  <si>
    <t>Начисления на выплаты по оплате труда 796656*30,2%</t>
  </si>
  <si>
    <t>к смете расходов АСП Староваряшский сельсовет муниципального района Янаульский район Республики Башкортостан (Глава сельского поселения) на 2024 год и плановый период 2025 и 2026 годов</t>
  </si>
  <si>
    <t xml:space="preserve">По штатному расписанию </t>
  </si>
  <si>
    <t>Начисления на выплаты по оплате труда 995119*30,2%</t>
  </si>
  <si>
    <t xml:space="preserve"> на 2024 год и плановый период 2025 и 2026 годов</t>
  </si>
  <si>
    <t>Электроэнергия(11643квт*8,25руб)</t>
  </si>
  <si>
    <t>Вывоз ТБО (6,03куб.м.*659,44руб)</t>
  </si>
  <si>
    <t>Заправка картриджа 12раз*2шт*450руб</t>
  </si>
  <si>
    <t>Бензин 314,82л*45руб*12мес</t>
  </si>
  <si>
    <t>Офисная бумага 50шт*360руб,.канцтовары-2000 руб.</t>
  </si>
  <si>
    <t>Уличное освещение  81 в т.ч 13 -250кВт, 68 -150кВт 39576 кВт*8,25руб</t>
  </si>
  <si>
    <t>Бензин 129,44л*45руб*12мес</t>
  </si>
  <si>
    <t xml:space="preserve"> на 2024 год и на плановый период 2025 и 2026 годов</t>
  </si>
  <si>
    <t xml:space="preserve"> на 2023 год и на плановый период 2025 и 2026 годов</t>
  </si>
  <si>
    <t>благоустройство республиканские средства</t>
  </si>
  <si>
    <t>Скашивание безхозных участков</t>
  </si>
  <si>
    <t>Приобретение евроконтейнеров</t>
  </si>
  <si>
    <t>Увеличение стоимости основных средств</t>
  </si>
  <si>
    <t>Охрана окружающей среды республиканские средства</t>
  </si>
  <si>
    <t>0605</t>
  </si>
  <si>
    <t>по утвержденному бюджету на 2024 год и плановый период 2025 и 2026 годов</t>
  </si>
  <si>
    <t>Спиливание деревьев и кустарников</t>
  </si>
  <si>
    <t>Приобретение коммунальной техники</t>
  </si>
  <si>
    <t>КОММУНАЛЬНОЕ ХОЗЯЙСТВО</t>
  </si>
  <si>
    <t>Дорожное хозяйство</t>
  </si>
  <si>
    <t>Работы,услуги по содержанию имущества</t>
  </si>
  <si>
    <t>Содержание дорог</t>
  </si>
  <si>
    <t>Текущий ремонт</t>
  </si>
  <si>
    <t>0409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</si>
</sst>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2" fillId="0" borderId="2" xfId="0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right" vertical="center" wrapText="1"/>
    </xf>
    <xf numFmtId="2" fontId="2" fillId="0" borderId="2" xfId="0" applyNumberFormat="1" applyFont="1" applyBorder="1"/>
    <xf numFmtId="2" fontId="0" fillId="0" borderId="2" xfId="0" applyNumberFormat="1" applyFont="1" applyBorder="1"/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49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0"/>
  <sheetViews>
    <sheetView view="pageBreakPreview" zoomScaleSheetLayoutView="100" workbookViewId="0">
      <selection activeCell="D20" sqref="D20"/>
    </sheetView>
  </sheetViews>
  <sheetFormatPr defaultRowHeight="12.75" x14ac:dyDescent="0.2"/>
  <cols>
    <col min="1" max="1" width="8.7109375" customWidth="1"/>
    <col min="2" max="2" width="60" customWidth="1"/>
    <col min="3" max="3" width="11.7109375" customWidth="1"/>
    <col min="4" max="4" width="10.7109375" customWidth="1"/>
    <col min="5" max="5" width="11" customWidth="1"/>
  </cols>
  <sheetData>
    <row r="1" spans="1:5" ht="24" customHeight="1" x14ac:dyDescent="0.25">
      <c r="A1" s="40" t="s">
        <v>8</v>
      </c>
      <c r="B1" s="40"/>
      <c r="C1" s="40"/>
    </row>
    <row r="2" spans="1:5" ht="51" customHeight="1" x14ac:dyDescent="0.25">
      <c r="A2" s="41" t="s">
        <v>89</v>
      </c>
      <c r="B2" s="41"/>
      <c r="C2" s="41"/>
    </row>
    <row r="3" spans="1:5" ht="15.75" x14ac:dyDescent="0.25">
      <c r="A3" s="40"/>
      <c r="B3" s="40"/>
      <c r="C3" s="40"/>
    </row>
    <row r="5" spans="1:5" ht="25.5" x14ac:dyDescent="0.2">
      <c r="A5" s="7" t="s">
        <v>0</v>
      </c>
      <c r="B5" s="7" t="s">
        <v>1</v>
      </c>
      <c r="C5" s="7">
        <v>2024</v>
      </c>
      <c r="D5" s="7">
        <v>2025</v>
      </c>
      <c r="E5" s="7">
        <v>2026</v>
      </c>
    </row>
    <row r="6" spans="1:5" x14ac:dyDescent="0.2">
      <c r="A6" s="2">
        <v>211</v>
      </c>
      <c r="B6" s="2" t="s">
        <v>9</v>
      </c>
      <c r="C6" s="22">
        <f>C7+C8</f>
        <v>624933</v>
      </c>
      <c r="D6" s="22">
        <f>D7+D8</f>
        <v>624933</v>
      </c>
      <c r="E6" s="22">
        <f>E7+E8</f>
        <v>624933</v>
      </c>
    </row>
    <row r="7" spans="1:5" s="9" customFormat="1" x14ac:dyDescent="0.2">
      <c r="A7" s="11">
        <v>211</v>
      </c>
      <c r="B7" s="1" t="s">
        <v>90</v>
      </c>
      <c r="C7" s="23">
        <v>624933</v>
      </c>
      <c r="D7" s="23">
        <v>624933</v>
      </c>
      <c r="E7" s="23">
        <v>624933</v>
      </c>
    </row>
    <row r="8" spans="1:5" s="9" customFormat="1" hidden="1" x14ac:dyDescent="0.2">
      <c r="A8" s="11">
        <v>211</v>
      </c>
      <c r="B8" s="1" t="s">
        <v>69</v>
      </c>
      <c r="C8" s="23"/>
      <c r="D8" s="23"/>
      <c r="E8" s="23"/>
    </row>
    <row r="9" spans="1:5" ht="12" customHeight="1" x14ac:dyDescent="0.2">
      <c r="A9" s="2">
        <v>213</v>
      </c>
      <c r="B9" s="2" t="s">
        <v>70</v>
      </c>
      <c r="C9" s="22">
        <v>188730</v>
      </c>
      <c r="D9" s="22">
        <v>188730</v>
      </c>
      <c r="E9" s="22">
        <v>188730</v>
      </c>
    </row>
    <row r="10" spans="1:5" hidden="1" x14ac:dyDescent="0.2">
      <c r="A10" s="2">
        <v>266</v>
      </c>
      <c r="B10" s="2" t="s">
        <v>43</v>
      </c>
      <c r="C10" s="22">
        <v>0</v>
      </c>
      <c r="D10" s="22">
        <v>0</v>
      </c>
      <c r="E10" s="22">
        <v>0</v>
      </c>
    </row>
    <row r="11" spans="1:5" x14ac:dyDescent="0.2">
      <c r="A11" s="1"/>
      <c r="B11" s="2" t="s">
        <v>10</v>
      </c>
      <c r="C11" s="22">
        <f>C6+C9+C10</f>
        <v>813663</v>
      </c>
      <c r="D11" s="22">
        <f>D6+D9+D10</f>
        <v>813663</v>
      </c>
      <c r="E11" s="22">
        <f>E6+E9+E10</f>
        <v>813663</v>
      </c>
    </row>
    <row r="12" spans="1:5" x14ac:dyDescent="0.2">
      <c r="A12" s="3"/>
      <c r="B12" s="4"/>
      <c r="C12" s="4"/>
    </row>
    <row r="13" spans="1:5" x14ac:dyDescent="0.2">
      <c r="B13" t="s">
        <v>42</v>
      </c>
    </row>
    <row r="15" spans="1:5" x14ac:dyDescent="0.2">
      <c r="B15" s="19" t="s">
        <v>67</v>
      </c>
    </row>
    <row r="16" spans="1:5" x14ac:dyDescent="0.2">
      <c r="B16" t="s">
        <v>68</v>
      </c>
      <c r="C16" t="s">
        <v>23</v>
      </c>
    </row>
    <row r="19" spans="2:2" x14ac:dyDescent="0.2">
      <c r="B19" t="s">
        <v>78</v>
      </c>
    </row>
    <row r="20" spans="2:2" x14ac:dyDescent="0.2">
      <c r="B20" t="s">
        <v>24</v>
      </c>
    </row>
  </sheetData>
  <mergeCells count="3">
    <mergeCell ref="A1:C1"/>
    <mergeCell ref="A2:C2"/>
    <mergeCell ref="A3:C3"/>
  </mergeCells>
  <phoneticPr fontId="0" type="noConversion"/>
  <printOptions horizontalCentered="1"/>
  <pageMargins left="0.59055118110236227" right="0" top="0.9448818897637796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52"/>
  <sheetViews>
    <sheetView tabSelected="1" workbookViewId="0">
      <selection activeCell="B23" sqref="B23"/>
    </sheetView>
  </sheetViews>
  <sheetFormatPr defaultRowHeight="12.75" x14ac:dyDescent="0.2"/>
  <cols>
    <col min="1" max="1" width="7.85546875" customWidth="1"/>
    <col min="2" max="2" width="46.7109375" customWidth="1"/>
    <col min="3" max="3" width="10.42578125" customWidth="1"/>
    <col min="4" max="4" width="10.28515625" customWidth="1"/>
    <col min="5" max="5" width="11.140625" customWidth="1"/>
  </cols>
  <sheetData>
    <row r="1" spans="1:5" ht="15.75" x14ac:dyDescent="0.25">
      <c r="A1" s="40" t="s">
        <v>8</v>
      </c>
      <c r="B1" s="40"/>
      <c r="C1" s="40"/>
    </row>
    <row r="2" spans="1:5" ht="15.75" customHeight="1" x14ac:dyDescent="0.25">
      <c r="A2" s="41" t="s">
        <v>25</v>
      </c>
      <c r="B2" s="41"/>
      <c r="C2" s="41"/>
    </row>
    <row r="3" spans="1:5" ht="15.75" x14ac:dyDescent="0.25">
      <c r="A3" s="40" t="s">
        <v>92</v>
      </c>
      <c r="B3" s="40"/>
      <c r="C3" s="40"/>
    </row>
    <row r="4" spans="1:5" x14ac:dyDescent="0.2">
      <c r="B4" s="42" t="s">
        <v>19</v>
      </c>
      <c r="C4" s="42"/>
    </row>
    <row r="5" spans="1:5" ht="25.5" x14ac:dyDescent="0.2">
      <c r="A5" s="7" t="s">
        <v>0</v>
      </c>
      <c r="B5" s="7" t="s">
        <v>1</v>
      </c>
      <c r="C5" s="7">
        <v>2024</v>
      </c>
      <c r="D5" s="39">
        <v>2025</v>
      </c>
      <c r="E5" s="39">
        <v>2026</v>
      </c>
    </row>
    <row r="6" spans="1:5" x14ac:dyDescent="0.2">
      <c r="A6" s="2">
        <v>211</v>
      </c>
      <c r="B6" s="2" t="s">
        <v>9</v>
      </c>
      <c r="C6" s="22">
        <f>SUM(C7:C8)</f>
        <v>995119</v>
      </c>
      <c r="D6" s="22">
        <f>SUM(D7:D8)</f>
        <v>995119</v>
      </c>
      <c r="E6" s="22">
        <f>SUM(E7:E8)</f>
        <v>995119</v>
      </c>
    </row>
    <row r="7" spans="1:5" ht="12.75" customHeight="1" x14ac:dyDescent="0.2">
      <c r="A7" s="11">
        <v>211</v>
      </c>
      <c r="B7" s="1" t="s">
        <v>90</v>
      </c>
      <c r="C7" s="23">
        <v>995119</v>
      </c>
      <c r="D7" s="23">
        <v>995119</v>
      </c>
      <c r="E7" s="23">
        <v>995119</v>
      </c>
    </row>
    <row r="8" spans="1:5" ht="0.75" hidden="1" customHeight="1" x14ac:dyDescent="0.2">
      <c r="A8" s="11">
        <v>211</v>
      </c>
      <c r="B8" s="6" t="s">
        <v>71</v>
      </c>
      <c r="C8" s="23"/>
      <c r="D8" s="23"/>
      <c r="E8" s="23"/>
    </row>
    <row r="9" spans="1:5" x14ac:dyDescent="0.2">
      <c r="A9" s="2">
        <v>213</v>
      </c>
      <c r="B9" s="2" t="s">
        <v>91</v>
      </c>
      <c r="C9" s="22">
        <v>300526</v>
      </c>
      <c r="D9" s="22">
        <v>300526</v>
      </c>
      <c r="E9" s="22">
        <v>300526</v>
      </c>
    </row>
    <row r="10" spans="1:5" ht="0.75" hidden="1" customHeight="1" x14ac:dyDescent="0.2">
      <c r="A10" s="2">
        <v>266</v>
      </c>
      <c r="B10" s="2" t="s">
        <v>43</v>
      </c>
      <c r="C10" s="22"/>
      <c r="D10" s="22"/>
      <c r="E10" s="22"/>
    </row>
    <row r="11" spans="1:5" x14ac:dyDescent="0.2">
      <c r="A11" s="2">
        <v>221</v>
      </c>
      <c r="B11" s="2" t="s">
        <v>7</v>
      </c>
      <c r="C11" s="22">
        <f>C12+C13</f>
        <v>45600</v>
      </c>
      <c r="D11" s="22">
        <f>D12+D13</f>
        <v>45600</v>
      </c>
      <c r="E11" s="22">
        <f>E12+E13</f>
        <v>45600</v>
      </c>
    </row>
    <row r="12" spans="1:5" x14ac:dyDescent="0.2">
      <c r="A12" s="6">
        <v>221</v>
      </c>
      <c r="B12" s="6" t="s">
        <v>82</v>
      </c>
      <c r="C12" s="23">
        <v>18000</v>
      </c>
      <c r="D12" s="23">
        <v>18000</v>
      </c>
      <c r="E12" s="23">
        <v>18000</v>
      </c>
    </row>
    <row r="13" spans="1:5" x14ac:dyDescent="0.2">
      <c r="A13" s="6">
        <v>221</v>
      </c>
      <c r="B13" s="6" t="s">
        <v>44</v>
      </c>
      <c r="C13" s="23">
        <v>27600</v>
      </c>
      <c r="D13" s="23">
        <v>27600</v>
      </c>
      <c r="E13" s="23">
        <v>27600</v>
      </c>
    </row>
    <row r="14" spans="1:5" x14ac:dyDescent="0.2">
      <c r="A14" s="2">
        <v>223</v>
      </c>
      <c r="B14" s="2" t="s">
        <v>2</v>
      </c>
      <c r="C14" s="22">
        <f>C15+C16</f>
        <v>100031.17</v>
      </c>
      <c r="D14" s="22">
        <f>D15+D16</f>
        <v>105849.8</v>
      </c>
      <c r="E14" s="22">
        <f>E15+E16</f>
        <v>111432.15</v>
      </c>
    </row>
    <row r="15" spans="1:5" ht="15.75" customHeight="1" x14ac:dyDescent="0.2">
      <c r="A15" s="11" t="s">
        <v>11</v>
      </c>
      <c r="B15" s="1" t="s">
        <v>93</v>
      </c>
      <c r="C15" s="23">
        <v>96054.75</v>
      </c>
      <c r="D15" s="23">
        <v>101643.39</v>
      </c>
      <c r="E15" s="23">
        <v>107002.75</v>
      </c>
    </row>
    <row r="16" spans="1:5" ht="16.5" customHeight="1" x14ac:dyDescent="0.2">
      <c r="A16" s="11" t="s">
        <v>36</v>
      </c>
      <c r="B16" s="1" t="s">
        <v>94</v>
      </c>
      <c r="C16" s="23">
        <v>3976.42</v>
      </c>
      <c r="D16" s="23">
        <v>4206.41</v>
      </c>
      <c r="E16" s="23">
        <v>4429.3999999999996</v>
      </c>
    </row>
    <row r="17" spans="1:5" ht="15" customHeight="1" x14ac:dyDescent="0.2">
      <c r="A17" s="2">
        <v>225</v>
      </c>
      <c r="B17" s="2" t="s">
        <v>3</v>
      </c>
      <c r="C17" s="22">
        <f>C18+C21+C19+C22+C20</f>
        <v>82642.83</v>
      </c>
      <c r="D17" s="22">
        <f>D18+D21+D19+D22+D20</f>
        <v>76824.2</v>
      </c>
      <c r="E17" s="22">
        <f>E18+E21+E19+E22+E20</f>
        <v>71241.850000000006</v>
      </c>
    </row>
    <row r="18" spans="1:5" ht="0.75" hidden="1" customHeight="1" x14ac:dyDescent="0.2">
      <c r="A18" s="11" t="s">
        <v>12</v>
      </c>
      <c r="B18" s="6" t="s">
        <v>45</v>
      </c>
      <c r="C18" s="23"/>
      <c r="D18" s="23"/>
      <c r="E18" s="23"/>
    </row>
    <row r="19" spans="1:5" ht="14.25" customHeight="1" x14ac:dyDescent="0.2">
      <c r="A19" s="11" t="s">
        <v>13</v>
      </c>
      <c r="B19" s="6" t="s">
        <v>46</v>
      </c>
      <c r="C19" s="23">
        <v>15000</v>
      </c>
      <c r="D19" s="23">
        <v>15000</v>
      </c>
      <c r="E19" s="23">
        <v>15000</v>
      </c>
    </row>
    <row r="20" spans="1:5" ht="12" hidden="1" customHeight="1" x14ac:dyDescent="0.2">
      <c r="A20" s="11" t="s">
        <v>13</v>
      </c>
      <c r="B20" s="6" t="s">
        <v>55</v>
      </c>
      <c r="C20" s="23"/>
      <c r="D20" s="23"/>
      <c r="E20" s="23"/>
    </row>
    <row r="21" spans="1:5" ht="16.5" customHeight="1" x14ac:dyDescent="0.2">
      <c r="A21" s="11" t="s">
        <v>14</v>
      </c>
      <c r="B21" s="31" t="s">
        <v>47</v>
      </c>
      <c r="C21" s="23">
        <v>56842.83</v>
      </c>
      <c r="D21" s="23">
        <v>51024.2</v>
      </c>
      <c r="E21" s="23">
        <v>45441.85</v>
      </c>
    </row>
    <row r="22" spans="1:5" ht="18.75" customHeight="1" x14ac:dyDescent="0.2">
      <c r="A22" s="11" t="s">
        <v>14</v>
      </c>
      <c r="B22" s="38" t="s">
        <v>95</v>
      </c>
      <c r="C22" s="23">
        <v>10800</v>
      </c>
      <c r="D22" s="23">
        <v>10800</v>
      </c>
      <c r="E22" s="23">
        <v>10800</v>
      </c>
    </row>
    <row r="23" spans="1:5" ht="16.5" customHeight="1" x14ac:dyDescent="0.2">
      <c r="A23" s="2">
        <v>226</v>
      </c>
      <c r="B23" s="5" t="s">
        <v>4</v>
      </c>
      <c r="C23" s="22">
        <f>C24+C29</f>
        <v>71000</v>
      </c>
      <c r="D23" s="22">
        <f>D24+D29</f>
        <v>71000</v>
      </c>
      <c r="E23" s="22">
        <f>E24+E29</f>
        <v>71000</v>
      </c>
    </row>
    <row r="24" spans="1:5" ht="17.25" customHeight="1" x14ac:dyDescent="0.2">
      <c r="A24" s="10" t="s">
        <v>15</v>
      </c>
      <c r="B24" s="5" t="s">
        <v>16</v>
      </c>
      <c r="C24" s="22">
        <f>C25+C26+C27+C28</f>
        <v>40000</v>
      </c>
      <c r="D24" s="22">
        <f>D25+D26+D27+D28</f>
        <v>40000</v>
      </c>
      <c r="E24" s="22">
        <f>E25+E26+E27+E28</f>
        <v>40000</v>
      </c>
    </row>
    <row r="25" spans="1:5" ht="15.75" customHeight="1" x14ac:dyDescent="0.2">
      <c r="A25" s="11" t="s">
        <v>15</v>
      </c>
      <c r="B25" s="31" t="s">
        <v>29</v>
      </c>
      <c r="C25" s="23">
        <v>20000</v>
      </c>
      <c r="D25" s="23">
        <v>20000</v>
      </c>
      <c r="E25" s="23">
        <v>20000</v>
      </c>
    </row>
    <row r="26" spans="1:5" ht="16.5" hidden="1" customHeight="1" x14ac:dyDescent="0.2">
      <c r="A26" s="11" t="s">
        <v>15</v>
      </c>
      <c r="B26" s="31" t="s">
        <v>31</v>
      </c>
      <c r="C26" s="23"/>
      <c r="D26" s="23"/>
      <c r="E26" s="23"/>
    </row>
    <row r="27" spans="1:5" ht="16.5" customHeight="1" x14ac:dyDescent="0.2">
      <c r="A27" s="11" t="s">
        <v>15</v>
      </c>
      <c r="B27" s="31" t="s">
        <v>32</v>
      </c>
      <c r="C27" s="23">
        <v>20000</v>
      </c>
      <c r="D27" s="23">
        <v>20000</v>
      </c>
      <c r="E27" s="23">
        <v>20000</v>
      </c>
    </row>
    <row r="28" spans="1:5" ht="17.25" hidden="1" customHeight="1" x14ac:dyDescent="0.2">
      <c r="A28" s="11" t="s">
        <v>15</v>
      </c>
      <c r="B28" s="31" t="s">
        <v>37</v>
      </c>
      <c r="C28" s="23"/>
      <c r="D28" s="23"/>
      <c r="E28" s="23"/>
    </row>
    <row r="29" spans="1:5" ht="17.25" customHeight="1" x14ac:dyDescent="0.2">
      <c r="A29" s="10" t="s">
        <v>56</v>
      </c>
      <c r="B29" s="5" t="s">
        <v>27</v>
      </c>
      <c r="C29" s="22">
        <f>SUM(C30:C31)+C32</f>
        <v>31000</v>
      </c>
      <c r="D29" s="22">
        <f>SUM(D30:D31)+D32</f>
        <v>31000</v>
      </c>
      <c r="E29" s="22">
        <f>SUM(E30:E31)+E32</f>
        <v>31000</v>
      </c>
    </row>
    <row r="30" spans="1:5" s="15" customFormat="1" ht="25.5" customHeight="1" x14ac:dyDescent="0.2">
      <c r="A30" s="11" t="s">
        <v>56</v>
      </c>
      <c r="B30" s="31" t="s">
        <v>30</v>
      </c>
      <c r="C30" s="23">
        <v>26000</v>
      </c>
      <c r="D30" s="23">
        <v>26000</v>
      </c>
      <c r="E30" s="23">
        <v>26000</v>
      </c>
    </row>
    <row r="31" spans="1:5" ht="15" customHeight="1" x14ac:dyDescent="0.2">
      <c r="A31" s="11" t="s">
        <v>56</v>
      </c>
      <c r="B31" s="31" t="s">
        <v>49</v>
      </c>
      <c r="C31" s="23">
        <v>5000</v>
      </c>
      <c r="D31" s="23">
        <v>5000</v>
      </c>
      <c r="E31" s="23">
        <v>5000</v>
      </c>
    </row>
    <row r="32" spans="1:5" ht="14.25" hidden="1" customHeight="1" x14ac:dyDescent="0.2">
      <c r="A32" s="11" t="s">
        <v>56</v>
      </c>
      <c r="B32" s="31" t="s">
        <v>54</v>
      </c>
      <c r="C32" s="23"/>
      <c r="D32" s="23"/>
      <c r="E32" s="23"/>
    </row>
    <row r="33" spans="1:5" ht="14.25" customHeight="1" x14ac:dyDescent="0.2">
      <c r="A33" s="10">
        <v>227</v>
      </c>
      <c r="B33" s="5" t="s">
        <v>48</v>
      </c>
      <c r="C33" s="22">
        <v>10000</v>
      </c>
      <c r="D33" s="22">
        <v>10000</v>
      </c>
      <c r="E33" s="22">
        <v>10000</v>
      </c>
    </row>
    <row r="34" spans="1:5" x14ac:dyDescent="0.2">
      <c r="A34" s="2">
        <v>290</v>
      </c>
      <c r="B34" s="2" t="s">
        <v>5</v>
      </c>
      <c r="C34" s="22">
        <f>C35</f>
        <v>12100</v>
      </c>
      <c r="D34" s="22">
        <f>D35</f>
        <v>12100</v>
      </c>
      <c r="E34" s="22">
        <f>E35</f>
        <v>12100</v>
      </c>
    </row>
    <row r="35" spans="1:5" x14ac:dyDescent="0.2">
      <c r="A35" s="10">
        <v>290</v>
      </c>
      <c r="B35" s="5" t="s">
        <v>17</v>
      </c>
      <c r="C35" s="22">
        <f>SUM(C36:C37)</f>
        <v>12100</v>
      </c>
      <c r="D35" s="22">
        <f>SUM(D36:D37)</f>
        <v>12100</v>
      </c>
      <c r="E35" s="22">
        <f>SUM(E36:E37)</f>
        <v>12100</v>
      </c>
    </row>
    <row r="36" spans="1:5" x14ac:dyDescent="0.2">
      <c r="A36" s="11">
        <v>291</v>
      </c>
      <c r="B36" s="31" t="s">
        <v>50</v>
      </c>
      <c r="C36" s="23">
        <v>2100</v>
      </c>
      <c r="D36" s="23">
        <v>2100</v>
      </c>
      <c r="E36" s="23">
        <v>2100</v>
      </c>
    </row>
    <row r="37" spans="1:5" x14ac:dyDescent="0.2">
      <c r="A37" s="11">
        <v>291</v>
      </c>
      <c r="B37" s="31" t="s">
        <v>18</v>
      </c>
      <c r="C37" s="23">
        <v>10000</v>
      </c>
      <c r="D37" s="23">
        <v>10000</v>
      </c>
      <c r="E37" s="23">
        <v>10000</v>
      </c>
    </row>
    <row r="38" spans="1:5" x14ac:dyDescent="0.2">
      <c r="A38" s="10">
        <v>340</v>
      </c>
      <c r="B38" s="2" t="s">
        <v>6</v>
      </c>
      <c r="C38" s="22">
        <f>C41+C39+C40+C42+C43</f>
        <v>230000</v>
      </c>
      <c r="D38" s="22">
        <f>D41+D39+D40+D42+D43</f>
        <v>230000</v>
      </c>
      <c r="E38" s="22">
        <f>E41+E39+E40+E42+E43</f>
        <v>230000</v>
      </c>
    </row>
    <row r="39" spans="1:5" ht="16.5" customHeight="1" x14ac:dyDescent="0.2">
      <c r="A39" s="11" t="s">
        <v>33</v>
      </c>
      <c r="B39" s="1" t="s">
        <v>96</v>
      </c>
      <c r="C39" s="23">
        <v>170000</v>
      </c>
      <c r="D39" s="23">
        <v>170000</v>
      </c>
      <c r="E39" s="23">
        <v>170000</v>
      </c>
    </row>
    <row r="40" spans="1:5" ht="0.75" hidden="1" customHeight="1" x14ac:dyDescent="0.2">
      <c r="A40" s="11" t="s">
        <v>33</v>
      </c>
      <c r="B40" s="6" t="s">
        <v>52</v>
      </c>
      <c r="C40" s="23"/>
      <c r="D40" s="23"/>
      <c r="E40" s="23"/>
    </row>
    <row r="41" spans="1:5" ht="24" hidden="1" customHeight="1" x14ac:dyDescent="0.2">
      <c r="A41" s="11">
        <v>344</v>
      </c>
      <c r="B41" s="31" t="s">
        <v>51</v>
      </c>
      <c r="C41" s="23"/>
      <c r="D41" s="23"/>
      <c r="E41" s="23"/>
    </row>
    <row r="42" spans="1:5" ht="14.25" customHeight="1" x14ac:dyDescent="0.2">
      <c r="A42" s="6">
        <v>346</v>
      </c>
      <c r="B42" s="35" t="s">
        <v>97</v>
      </c>
      <c r="C42" s="23">
        <v>20000</v>
      </c>
      <c r="D42" s="23">
        <v>20000</v>
      </c>
      <c r="E42" s="23">
        <v>20000</v>
      </c>
    </row>
    <row r="43" spans="1:5" x14ac:dyDescent="0.2">
      <c r="A43" s="2">
        <v>346</v>
      </c>
      <c r="B43" s="33" t="s">
        <v>53</v>
      </c>
      <c r="C43" s="23">
        <v>40000</v>
      </c>
      <c r="D43" s="23">
        <v>40000</v>
      </c>
      <c r="E43" s="23">
        <v>40000</v>
      </c>
    </row>
    <row r="44" spans="1:5" x14ac:dyDescent="0.2">
      <c r="A44" s="6"/>
      <c r="B44" s="2" t="s">
        <v>10</v>
      </c>
      <c r="C44" s="22">
        <f>C6+C9+C11+C14+C17+C23+C34+C38+C33+C10</f>
        <v>1847019</v>
      </c>
      <c r="D44" s="22">
        <f>D6+D9+D11+D14+D17+D23+D34+D38+D33+D10</f>
        <v>1847019</v>
      </c>
      <c r="E44" s="22">
        <f>E6+E9+E11+E14+E17+E23+E34+E38+E33+E10</f>
        <v>1847019</v>
      </c>
    </row>
    <row r="45" spans="1:5" ht="21.75" customHeight="1" x14ac:dyDescent="0.2">
      <c r="B45" s="19" t="s">
        <v>38</v>
      </c>
      <c r="C45" t="s">
        <v>39</v>
      </c>
    </row>
    <row r="47" spans="1:5" x14ac:dyDescent="0.2">
      <c r="B47" s="19" t="s">
        <v>67</v>
      </c>
    </row>
    <row r="48" spans="1:5" x14ac:dyDescent="0.2">
      <c r="B48" t="s">
        <v>68</v>
      </c>
      <c r="C48" t="s">
        <v>23</v>
      </c>
    </row>
    <row r="51" spans="2:2" x14ac:dyDescent="0.2">
      <c r="B51" t="s">
        <v>78</v>
      </c>
    </row>
    <row r="52" spans="2:2" x14ac:dyDescent="0.2">
      <c r="B52" t="s">
        <v>24</v>
      </c>
    </row>
  </sheetData>
  <mergeCells count="4">
    <mergeCell ref="A1:C1"/>
    <mergeCell ref="A2:C2"/>
    <mergeCell ref="A3:C3"/>
    <mergeCell ref="B4:C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6"/>
  <sheetViews>
    <sheetView workbookViewId="0">
      <selection activeCell="B19" sqref="B19"/>
    </sheetView>
  </sheetViews>
  <sheetFormatPr defaultRowHeight="12.75" x14ac:dyDescent="0.2"/>
  <cols>
    <col min="1" max="1" width="7.85546875" customWidth="1"/>
    <col min="2" max="2" width="52.140625" customWidth="1"/>
    <col min="3" max="3" width="11" customWidth="1"/>
    <col min="4" max="4" width="11.140625" customWidth="1"/>
    <col min="5" max="5" width="11" customWidth="1"/>
  </cols>
  <sheetData>
    <row r="1" spans="1:5" ht="15.75" x14ac:dyDescent="0.25">
      <c r="A1" s="40" t="s">
        <v>8</v>
      </c>
      <c r="B1" s="40"/>
      <c r="C1" s="40"/>
    </row>
    <row r="2" spans="1:5" ht="15.75" x14ac:dyDescent="0.25">
      <c r="A2" s="41" t="s">
        <v>25</v>
      </c>
      <c r="B2" s="41"/>
      <c r="C2" s="41"/>
    </row>
    <row r="3" spans="1:5" ht="15.75" x14ac:dyDescent="0.25">
      <c r="A3" s="40" t="s">
        <v>100</v>
      </c>
      <c r="B3" s="40"/>
      <c r="C3" s="40"/>
    </row>
    <row r="4" spans="1:5" x14ac:dyDescent="0.2">
      <c r="B4" s="42" t="s">
        <v>111</v>
      </c>
      <c r="C4" s="42"/>
    </row>
    <row r="5" spans="1:5" ht="25.5" x14ac:dyDescent="0.2">
      <c r="A5" s="7" t="s">
        <v>0</v>
      </c>
      <c r="B5" s="7" t="s">
        <v>1</v>
      </c>
      <c r="C5" s="7">
        <v>2024</v>
      </c>
      <c r="D5" s="39">
        <v>2025</v>
      </c>
      <c r="E5" s="39">
        <v>2026</v>
      </c>
    </row>
    <row r="6" spans="1:5" ht="15" customHeight="1" x14ac:dyDescent="0.2">
      <c r="A6" s="10">
        <v>340</v>
      </c>
      <c r="B6" s="5" t="s">
        <v>105</v>
      </c>
      <c r="C6" s="22">
        <f>C7+C8</f>
        <v>888000</v>
      </c>
      <c r="D6" s="22">
        <f>D7+D8</f>
        <v>0</v>
      </c>
      <c r="E6" s="22">
        <f>E7+E8</f>
        <v>0</v>
      </c>
    </row>
    <row r="7" spans="1:5" ht="15" customHeight="1" x14ac:dyDescent="0.2">
      <c r="A7" s="36">
        <v>312</v>
      </c>
      <c r="B7" s="1" t="s">
        <v>110</v>
      </c>
      <c r="C7" s="23">
        <v>888000</v>
      </c>
      <c r="D7" s="23"/>
      <c r="E7" s="23"/>
    </row>
    <row r="8" spans="1:5" ht="16.5" hidden="1" customHeight="1" x14ac:dyDescent="0.2">
      <c r="A8" s="11">
        <v>346</v>
      </c>
      <c r="B8" s="31" t="s">
        <v>65</v>
      </c>
      <c r="C8" s="23"/>
      <c r="D8" s="23"/>
      <c r="E8" s="23"/>
    </row>
    <row r="9" spans="1:5" ht="16.5" customHeight="1" x14ac:dyDescent="0.2">
      <c r="A9" s="6"/>
      <c r="B9" s="2" t="s">
        <v>10</v>
      </c>
      <c r="C9" s="22">
        <f>C6</f>
        <v>888000</v>
      </c>
      <c r="D9" s="22">
        <f>D6</f>
        <v>0</v>
      </c>
      <c r="E9" s="22">
        <f>E6</f>
        <v>0</v>
      </c>
    </row>
    <row r="10" spans="1:5" ht="16.5" customHeight="1" x14ac:dyDescent="0.2">
      <c r="A10" s="3"/>
      <c r="B10" s="3" t="s">
        <v>40</v>
      </c>
      <c r="C10" s="13"/>
    </row>
    <row r="11" spans="1:5" x14ac:dyDescent="0.2">
      <c r="A11" s="3"/>
      <c r="B11" s="4"/>
      <c r="C11" s="4"/>
    </row>
    <row r="12" spans="1:5" x14ac:dyDescent="0.2">
      <c r="B12" s="19" t="s">
        <v>67</v>
      </c>
    </row>
    <row r="13" spans="1:5" x14ac:dyDescent="0.2">
      <c r="B13" t="s">
        <v>68</v>
      </c>
      <c r="C13" t="s">
        <v>23</v>
      </c>
    </row>
    <row r="15" spans="1:5" x14ac:dyDescent="0.2">
      <c r="B15" t="s">
        <v>78</v>
      </c>
    </row>
    <row r="16" spans="1:5" x14ac:dyDescent="0.2">
      <c r="B16" t="s">
        <v>24</v>
      </c>
    </row>
  </sheetData>
  <mergeCells count="4">
    <mergeCell ref="A1:C1"/>
    <mergeCell ref="A2:C2"/>
    <mergeCell ref="A3:C3"/>
    <mergeCell ref="B4:C4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41"/>
  <sheetViews>
    <sheetView topLeftCell="A4" workbookViewId="0">
      <selection activeCell="G43" sqref="G43"/>
    </sheetView>
  </sheetViews>
  <sheetFormatPr defaultRowHeight="12.75" x14ac:dyDescent="0.2"/>
  <cols>
    <col min="1" max="1" width="7.85546875" customWidth="1"/>
    <col min="2" max="2" width="59.42578125" customWidth="1"/>
    <col min="3" max="3" width="11.42578125" customWidth="1"/>
    <col min="4" max="4" width="11.140625" customWidth="1"/>
    <col min="5" max="5" width="11" customWidth="1"/>
  </cols>
  <sheetData>
    <row r="1" spans="1:5" ht="15.75" x14ac:dyDescent="0.25">
      <c r="A1" s="40" t="s">
        <v>8</v>
      </c>
      <c r="B1" s="40"/>
      <c r="C1" s="40"/>
    </row>
    <row r="2" spans="1:5" ht="15.75" x14ac:dyDescent="0.25">
      <c r="A2" s="41" t="s">
        <v>25</v>
      </c>
      <c r="B2" s="41"/>
      <c r="C2" s="41"/>
    </row>
    <row r="3" spans="1:5" ht="15.75" x14ac:dyDescent="0.25">
      <c r="A3" s="40" t="s">
        <v>100</v>
      </c>
      <c r="B3" s="40"/>
      <c r="C3" s="40"/>
    </row>
    <row r="4" spans="1:5" x14ac:dyDescent="0.2">
      <c r="B4" s="42" t="s">
        <v>20</v>
      </c>
      <c r="C4" s="42"/>
    </row>
    <row r="5" spans="1:5" ht="25.5" x14ac:dyDescent="0.2">
      <c r="A5" s="7" t="s">
        <v>0</v>
      </c>
      <c r="B5" s="7" t="s">
        <v>1</v>
      </c>
      <c r="C5" s="7">
        <v>2024</v>
      </c>
      <c r="D5" s="39">
        <v>2025</v>
      </c>
      <c r="E5" s="39">
        <v>2026</v>
      </c>
    </row>
    <row r="6" spans="1:5" x14ac:dyDescent="0.2">
      <c r="A6" s="2">
        <v>211</v>
      </c>
      <c r="B6" s="2" t="s">
        <v>9</v>
      </c>
      <c r="C6" s="26">
        <f>C7</f>
        <v>796656</v>
      </c>
      <c r="D6" s="26">
        <f>D7</f>
        <v>796656</v>
      </c>
      <c r="E6" s="26">
        <f>E7</f>
        <v>796656</v>
      </c>
    </row>
    <row r="7" spans="1:5" x14ac:dyDescent="0.2">
      <c r="A7" s="11">
        <v>211</v>
      </c>
      <c r="B7" s="1" t="s">
        <v>87</v>
      </c>
      <c r="C7" s="26">
        <v>796656</v>
      </c>
      <c r="D7" s="26">
        <v>796656</v>
      </c>
      <c r="E7" s="26">
        <v>796656</v>
      </c>
    </row>
    <row r="8" spans="1:5" x14ac:dyDescent="0.2">
      <c r="A8" s="2">
        <v>213</v>
      </c>
      <c r="B8" s="2" t="s">
        <v>88</v>
      </c>
      <c r="C8" s="26">
        <v>240590</v>
      </c>
      <c r="D8" s="26">
        <v>240590</v>
      </c>
      <c r="E8" s="26">
        <v>240590</v>
      </c>
    </row>
    <row r="9" spans="1:5" x14ac:dyDescent="0.2">
      <c r="A9" s="10">
        <v>223</v>
      </c>
      <c r="B9" s="2" t="s">
        <v>2</v>
      </c>
      <c r="C9" s="22">
        <f>C10</f>
        <v>326502</v>
      </c>
      <c r="D9" s="22">
        <f>D10</f>
        <v>345498.48</v>
      </c>
      <c r="E9" s="22">
        <f>E10</f>
        <v>363703.44</v>
      </c>
    </row>
    <row r="10" spans="1:5" ht="16.5" customHeight="1" x14ac:dyDescent="0.2">
      <c r="A10" s="11" t="s">
        <v>11</v>
      </c>
      <c r="B10" t="s">
        <v>98</v>
      </c>
      <c r="C10" s="23">
        <v>326502</v>
      </c>
      <c r="D10" s="23">
        <v>345498.48</v>
      </c>
      <c r="E10" s="23">
        <v>363703.44</v>
      </c>
    </row>
    <row r="11" spans="1:5" ht="15.75" customHeight="1" x14ac:dyDescent="0.2">
      <c r="A11" s="10">
        <v>225</v>
      </c>
      <c r="B11" s="2" t="s">
        <v>3</v>
      </c>
      <c r="C11" s="22">
        <f>C12+C16+C18</f>
        <v>126000</v>
      </c>
      <c r="D11" s="22">
        <f>D12+D16+D18</f>
        <v>126000</v>
      </c>
      <c r="E11" s="22">
        <f>E12+E16+E18</f>
        <v>126000</v>
      </c>
    </row>
    <row r="12" spans="1:5" ht="12" customHeight="1" x14ac:dyDescent="0.2">
      <c r="A12" s="14" t="s">
        <v>12</v>
      </c>
      <c r="B12" s="2" t="s">
        <v>58</v>
      </c>
      <c r="C12" s="27">
        <f>C13+C14+C15</f>
        <v>30000</v>
      </c>
      <c r="D12" s="27">
        <f>D13+D14+D15</f>
        <v>30000</v>
      </c>
      <c r="E12" s="27">
        <f>E13+E14+E15</f>
        <v>30000</v>
      </c>
    </row>
    <row r="13" spans="1:5" hidden="1" x14ac:dyDescent="0.2">
      <c r="A13" s="21" t="s">
        <v>12</v>
      </c>
      <c r="B13" s="6" t="s">
        <v>59</v>
      </c>
      <c r="C13" s="28"/>
      <c r="D13" s="28"/>
      <c r="E13" s="28"/>
    </row>
    <row r="14" spans="1:5" x14ac:dyDescent="0.2">
      <c r="A14" s="21" t="s">
        <v>12</v>
      </c>
      <c r="B14" s="6" t="s">
        <v>60</v>
      </c>
      <c r="C14" s="28">
        <v>30000</v>
      </c>
      <c r="D14" s="28">
        <v>30000</v>
      </c>
      <c r="E14" s="28">
        <v>30000</v>
      </c>
    </row>
    <row r="15" spans="1:5" hidden="1" x14ac:dyDescent="0.2">
      <c r="A15" s="21" t="s">
        <v>12</v>
      </c>
      <c r="B15" s="6" t="s">
        <v>73</v>
      </c>
      <c r="C15" s="28"/>
      <c r="D15" s="28"/>
      <c r="E15" s="28"/>
    </row>
    <row r="16" spans="1:5" ht="0.75" hidden="1" customHeight="1" x14ac:dyDescent="0.2">
      <c r="A16" s="14" t="s">
        <v>77</v>
      </c>
      <c r="B16" s="2" t="s">
        <v>76</v>
      </c>
      <c r="C16" s="27">
        <f>C17</f>
        <v>0</v>
      </c>
      <c r="D16" s="27">
        <f>D17</f>
        <v>0</v>
      </c>
      <c r="E16" s="27">
        <f>E17</f>
        <v>0</v>
      </c>
    </row>
    <row r="17" spans="1:5" ht="15.75" hidden="1" customHeight="1" x14ac:dyDescent="0.2">
      <c r="A17" s="21" t="s">
        <v>77</v>
      </c>
      <c r="B17" s="6" t="s">
        <v>75</v>
      </c>
      <c r="C17" s="28"/>
      <c r="D17" s="28"/>
      <c r="E17" s="28"/>
    </row>
    <row r="18" spans="1:5" x14ac:dyDescent="0.2">
      <c r="A18" s="14" t="s">
        <v>14</v>
      </c>
      <c r="B18" s="2" t="s">
        <v>26</v>
      </c>
      <c r="C18" s="27">
        <f>C19</f>
        <v>96000</v>
      </c>
      <c r="D18" s="27">
        <f>D19</f>
        <v>96000</v>
      </c>
      <c r="E18" s="27">
        <f>E19</f>
        <v>96000</v>
      </c>
    </row>
    <row r="19" spans="1:5" ht="12" customHeight="1" x14ac:dyDescent="0.2">
      <c r="A19" s="21" t="s">
        <v>14</v>
      </c>
      <c r="B19" s="9" t="s">
        <v>72</v>
      </c>
      <c r="C19" s="28">
        <v>96000</v>
      </c>
      <c r="D19" s="28">
        <v>96000</v>
      </c>
      <c r="E19" s="28">
        <v>96000</v>
      </c>
    </row>
    <row r="20" spans="1:5" ht="0.75" hidden="1" customHeight="1" x14ac:dyDescent="0.2">
      <c r="A20" s="10">
        <v>226</v>
      </c>
      <c r="B20" s="5" t="s">
        <v>4</v>
      </c>
      <c r="C20" s="22">
        <f>C21+C22</f>
        <v>0</v>
      </c>
      <c r="D20" s="22">
        <f>D21+D22</f>
        <v>888000</v>
      </c>
      <c r="E20" s="22">
        <f>E21+E22</f>
        <v>888000</v>
      </c>
    </row>
    <row r="21" spans="1:5" ht="16.5" hidden="1" customHeight="1" x14ac:dyDescent="0.2">
      <c r="A21" s="10" t="s">
        <v>61</v>
      </c>
      <c r="B21" s="31" t="s">
        <v>62</v>
      </c>
      <c r="C21" s="23">
        <v>0</v>
      </c>
      <c r="D21" s="23">
        <v>0</v>
      </c>
      <c r="E21" s="23">
        <v>0</v>
      </c>
    </row>
    <row r="22" spans="1:5" ht="15" customHeight="1" x14ac:dyDescent="0.2">
      <c r="A22" s="10" t="s">
        <v>56</v>
      </c>
      <c r="B22" s="5" t="s">
        <v>27</v>
      </c>
      <c r="C22" s="22">
        <f>C23+C24+C25+C26+C27+C28</f>
        <v>0</v>
      </c>
      <c r="D22" s="22">
        <f>D23+D24+D25+D26+D27+D28</f>
        <v>888000</v>
      </c>
      <c r="E22" s="22">
        <f>E23+E24+E25+E26+E27+E28</f>
        <v>888000</v>
      </c>
    </row>
    <row r="23" spans="1:5" ht="16.5" hidden="1" customHeight="1" x14ac:dyDescent="0.2">
      <c r="A23" s="11" t="s">
        <v>56</v>
      </c>
      <c r="B23" s="32" t="s">
        <v>74</v>
      </c>
      <c r="C23" s="23"/>
      <c r="D23" s="23"/>
      <c r="E23" s="23"/>
    </row>
    <row r="24" spans="1:5" ht="13.5" hidden="1" customHeight="1" x14ac:dyDescent="0.2">
      <c r="A24" s="11" t="s">
        <v>56</v>
      </c>
      <c r="B24" s="31" t="s">
        <v>63</v>
      </c>
      <c r="C24" s="23"/>
      <c r="D24" s="23"/>
      <c r="E24" s="23"/>
    </row>
    <row r="25" spans="1:5" ht="18" hidden="1" customHeight="1" x14ac:dyDescent="0.2">
      <c r="A25" s="11" t="s">
        <v>56</v>
      </c>
      <c r="B25" s="31" t="s">
        <v>34</v>
      </c>
      <c r="C25" s="23"/>
      <c r="D25" s="23"/>
      <c r="E25" s="23"/>
    </row>
    <row r="26" spans="1:5" ht="18.75" hidden="1" customHeight="1" x14ac:dyDescent="0.2">
      <c r="A26" s="11" t="s">
        <v>56</v>
      </c>
      <c r="B26" s="6" t="s">
        <v>64</v>
      </c>
      <c r="C26" s="28">
        <v>0</v>
      </c>
      <c r="D26" s="28">
        <v>0</v>
      </c>
      <c r="E26" s="28">
        <v>0</v>
      </c>
    </row>
    <row r="27" spans="1:5" ht="16.5" customHeight="1" x14ac:dyDescent="0.2">
      <c r="A27" s="11" t="s">
        <v>56</v>
      </c>
      <c r="B27" s="1" t="s">
        <v>109</v>
      </c>
      <c r="C27" s="28">
        <v>0</v>
      </c>
      <c r="D27" s="28">
        <v>488000</v>
      </c>
      <c r="E27" s="28">
        <v>488000</v>
      </c>
    </row>
    <row r="28" spans="1:5" ht="16.5" customHeight="1" x14ac:dyDescent="0.2">
      <c r="A28" s="11" t="s">
        <v>56</v>
      </c>
      <c r="B28" s="35" t="s">
        <v>84</v>
      </c>
      <c r="C28" s="23">
        <v>0</v>
      </c>
      <c r="D28" s="23">
        <v>400000</v>
      </c>
      <c r="E28" s="23">
        <v>400000</v>
      </c>
    </row>
    <row r="29" spans="1:5" ht="12" customHeight="1" x14ac:dyDescent="0.2">
      <c r="A29" s="10">
        <v>291</v>
      </c>
      <c r="B29" s="5" t="s">
        <v>5</v>
      </c>
      <c r="C29" s="22">
        <f>C30</f>
        <v>5000</v>
      </c>
      <c r="D29" s="22">
        <f>D30</f>
        <v>5000</v>
      </c>
      <c r="E29" s="22">
        <f>E30</f>
        <v>5000</v>
      </c>
    </row>
    <row r="30" spans="1:5" ht="15" customHeight="1" x14ac:dyDescent="0.2">
      <c r="A30" s="11">
        <v>291</v>
      </c>
      <c r="B30" s="31" t="s">
        <v>81</v>
      </c>
      <c r="C30" s="23">
        <v>5000</v>
      </c>
      <c r="D30" s="23">
        <v>5000</v>
      </c>
      <c r="E30" s="23">
        <v>5000</v>
      </c>
    </row>
    <row r="31" spans="1:5" ht="15" customHeight="1" x14ac:dyDescent="0.2">
      <c r="A31" s="10">
        <v>340</v>
      </c>
      <c r="B31" s="5" t="s">
        <v>28</v>
      </c>
      <c r="C31" s="22">
        <f>C32+C33</f>
        <v>69898</v>
      </c>
      <c r="D31" s="22">
        <f>D32+D33</f>
        <v>50901.52</v>
      </c>
      <c r="E31" s="22">
        <f>E32+E33</f>
        <v>32696.560000000001</v>
      </c>
    </row>
    <row r="32" spans="1:5" ht="15" customHeight="1" x14ac:dyDescent="0.2">
      <c r="A32" s="36" t="s">
        <v>33</v>
      </c>
      <c r="B32" s="1" t="s">
        <v>99</v>
      </c>
      <c r="C32" s="23">
        <v>69898</v>
      </c>
      <c r="D32" s="23">
        <v>50901.52</v>
      </c>
      <c r="E32" s="23">
        <v>32696.560000000001</v>
      </c>
    </row>
    <row r="33" spans="1:5" ht="16.5" hidden="1" customHeight="1" x14ac:dyDescent="0.2">
      <c r="A33" s="11">
        <v>346</v>
      </c>
      <c r="B33" s="31" t="s">
        <v>65</v>
      </c>
      <c r="C33" s="23"/>
      <c r="D33" s="23"/>
      <c r="E33" s="23"/>
    </row>
    <row r="34" spans="1:5" ht="16.5" customHeight="1" x14ac:dyDescent="0.2">
      <c r="A34" s="6"/>
      <c r="B34" s="2" t="s">
        <v>10</v>
      </c>
      <c r="C34" s="22">
        <f>C9+C11+C20+C31+C6+H39+C8+C29</f>
        <v>1564646</v>
      </c>
      <c r="D34" s="22">
        <f>D9+D11+D20+D31+D6+I39+D8+D29</f>
        <v>2452646</v>
      </c>
      <c r="E34" s="22">
        <f>E9+E11+E20+E31+E6+J39+E8+E29</f>
        <v>2452646</v>
      </c>
    </row>
    <row r="35" spans="1:5" ht="16.5" customHeight="1" x14ac:dyDescent="0.2">
      <c r="A35" s="3"/>
      <c r="B35" s="3" t="s">
        <v>40</v>
      </c>
      <c r="C35" s="13"/>
    </row>
    <row r="36" spans="1:5" x14ac:dyDescent="0.2">
      <c r="A36" s="3"/>
      <c r="B36" s="4"/>
      <c r="C36" s="4"/>
    </row>
    <row r="37" spans="1:5" x14ac:dyDescent="0.2">
      <c r="B37" s="19" t="s">
        <v>67</v>
      </c>
    </row>
    <row r="38" spans="1:5" x14ac:dyDescent="0.2">
      <c r="B38" t="s">
        <v>68</v>
      </c>
      <c r="C38" t="s">
        <v>23</v>
      </c>
    </row>
    <row r="40" spans="1:5" x14ac:dyDescent="0.2">
      <c r="B40" t="s">
        <v>78</v>
      </c>
    </row>
    <row r="41" spans="1:5" x14ac:dyDescent="0.2">
      <c r="B41" t="s">
        <v>24</v>
      </c>
    </row>
  </sheetData>
  <mergeCells count="4">
    <mergeCell ref="A1:C1"/>
    <mergeCell ref="A2:C2"/>
    <mergeCell ref="A3:C3"/>
    <mergeCell ref="B4:C4"/>
  </mergeCells>
  <phoneticPr fontId="4" type="noConversion"/>
  <printOptions horizontalCentered="1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3"/>
  <sheetViews>
    <sheetView workbookViewId="0">
      <selection activeCell="E13" sqref="E13"/>
    </sheetView>
  </sheetViews>
  <sheetFormatPr defaultRowHeight="12.75" x14ac:dyDescent="0.2"/>
  <cols>
    <col min="1" max="1" width="7.42578125" customWidth="1"/>
    <col min="2" max="2" width="41.85546875" customWidth="1"/>
    <col min="3" max="3" width="10.140625" customWidth="1"/>
    <col min="4" max="5" width="10.28515625" customWidth="1"/>
  </cols>
  <sheetData>
    <row r="1" spans="1:5" ht="15.75" x14ac:dyDescent="0.25">
      <c r="A1" s="40" t="s">
        <v>8</v>
      </c>
      <c r="B1" s="40"/>
      <c r="C1" s="40"/>
    </row>
    <row r="2" spans="1:5" ht="15.75" x14ac:dyDescent="0.25">
      <c r="A2" s="41" t="s">
        <v>25</v>
      </c>
      <c r="B2" s="41"/>
      <c r="C2" s="41"/>
    </row>
    <row r="3" spans="1:5" ht="15.75" x14ac:dyDescent="0.25">
      <c r="A3" s="40" t="s">
        <v>101</v>
      </c>
      <c r="B3" s="40"/>
      <c r="C3" s="40"/>
    </row>
    <row r="4" spans="1:5" x14ac:dyDescent="0.2">
      <c r="B4" s="42" t="s">
        <v>21</v>
      </c>
      <c r="C4" s="42"/>
    </row>
    <row r="5" spans="1:5" ht="25.5" x14ac:dyDescent="0.2">
      <c r="A5" s="7" t="s">
        <v>0</v>
      </c>
      <c r="B5" s="7" t="s">
        <v>1</v>
      </c>
      <c r="C5" s="7">
        <v>2024</v>
      </c>
      <c r="D5" s="39">
        <v>2025</v>
      </c>
      <c r="E5" s="39">
        <v>2026</v>
      </c>
    </row>
    <row r="6" spans="1:5" x14ac:dyDescent="0.2">
      <c r="A6" s="2">
        <v>211</v>
      </c>
      <c r="B6" s="2" t="s">
        <v>9</v>
      </c>
      <c r="C6" s="22">
        <f>C7</f>
        <v>106500</v>
      </c>
      <c r="D6" s="22">
        <f>D7</f>
        <v>106500</v>
      </c>
      <c r="E6" s="22">
        <f>E7</f>
        <v>106500</v>
      </c>
    </row>
    <row r="7" spans="1:5" x14ac:dyDescent="0.2">
      <c r="A7" s="11">
        <v>211</v>
      </c>
      <c r="B7" s="1" t="s">
        <v>9</v>
      </c>
      <c r="C7" s="24">
        <v>106500</v>
      </c>
      <c r="D7" s="24">
        <v>106500</v>
      </c>
      <c r="E7" s="24">
        <v>106500</v>
      </c>
    </row>
    <row r="8" spans="1:5" x14ac:dyDescent="0.2">
      <c r="A8" s="2">
        <v>213</v>
      </c>
      <c r="B8" s="2" t="s">
        <v>66</v>
      </c>
      <c r="C8" s="22">
        <v>31500</v>
      </c>
      <c r="D8" s="22">
        <v>31500</v>
      </c>
      <c r="E8" s="22">
        <v>31500</v>
      </c>
    </row>
    <row r="9" spans="1:5" x14ac:dyDescent="0.2">
      <c r="A9" s="10">
        <v>340</v>
      </c>
      <c r="B9" s="2" t="s">
        <v>6</v>
      </c>
      <c r="C9" s="22">
        <f>SUM(C10:C12)</f>
        <v>16000</v>
      </c>
      <c r="D9" s="22">
        <f>SUM(D10:D12)</f>
        <v>20000</v>
      </c>
      <c r="E9" s="22">
        <f>SUM(E10:E12)</f>
        <v>35000</v>
      </c>
    </row>
    <row r="10" spans="1:5" x14ac:dyDescent="0.2">
      <c r="A10" s="6">
        <v>346</v>
      </c>
      <c r="B10" s="1" t="s">
        <v>22</v>
      </c>
      <c r="C10" s="25">
        <v>480</v>
      </c>
      <c r="D10" s="25">
        <v>480</v>
      </c>
      <c r="E10" s="25">
        <v>480</v>
      </c>
    </row>
    <row r="11" spans="1:5" x14ac:dyDescent="0.2">
      <c r="A11" s="6">
        <v>346</v>
      </c>
      <c r="B11" s="1" t="s">
        <v>80</v>
      </c>
      <c r="C11" s="25">
        <v>320</v>
      </c>
      <c r="D11" s="25">
        <v>320</v>
      </c>
      <c r="E11" s="25">
        <v>320</v>
      </c>
    </row>
    <row r="12" spans="1:5" x14ac:dyDescent="0.2">
      <c r="A12" s="6">
        <v>346</v>
      </c>
      <c r="B12" s="1" t="s">
        <v>85</v>
      </c>
      <c r="C12" s="25">
        <v>15200</v>
      </c>
      <c r="D12" s="25">
        <v>19200</v>
      </c>
      <c r="E12" s="25">
        <v>34200</v>
      </c>
    </row>
    <row r="13" spans="1:5" x14ac:dyDescent="0.2">
      <c r="A13" s="1"/>
      <c r="B13" s="2" t="s">
        <v>10</v>
      </c>
      <c r="C13" s="22">
        <f>C6+C8+C9</f>
        <v>154000</v>
      </c>
      <c r="D13" s="22">
        <f>D6+D8+D9</f>
        <v>158000</v>
      </c>
      <c r="E13" s="22">
        <f>E6+E8+E9</f>
        <v>173000</v>
      </c>
    </row>
    <row r="14" spans="1:5" x14ac:dyDescent="0.2">
      <c r="A14" s="3"/>
      <c r="B14" s="4"/>
      <c r="C14" s="4"/>
    </row>
    <row r="15" spans="1:5" x14ac:dyDescent="0.2">
      <c r="A15" s="3"/>
      <c r="B15" s="4"/>
      <c r="C15" s="4"/>
    </row>
    <row r="16" spans="1:5" x14ac:dyDescent="0.2">
      <c r="A16" s="3"/>
      <c r="B16" s="3" t="s">
        <v>35</v>
      </c>
      <c r="C16" s="4"/>
    </row>
    <row r="17" spans="2:3" x14ac:dyDescent="0.2">
      <c r="B17" s="8"/>
    </row>
    <row r="18" spans="2:3" x14ac:dyDescent="0.2">
      <c r="B18" s="19" t="s">
        <v>67</v>
      </c>
    </row>
    <row r="19" spans="2:3" x14ac:dyDescent="0.2">
      <c r="B19" t="s">
        <v>68</v>
      </c>
      <c r="C19" t="s">
        <v>23</v>
      </c>
    </row>
    <row r="22" spans="2:3" x14ac:dyDescent="0.2">
      <c r="B22" t="s">
        <v>78</v>
      </c>
    </row>
    <row r="23" spans="2:3" x14ac:dyDescent="0.2">
      <c r="B23" t="s">
        <v>24</v>
      </c>
    </row>
  </sheetData>
  <mergeCells count="4">
    <mergeCell ref="A1:C1"/>
    <mergeCell ref="A2:C2"/>
    <mergeCell ref="A3:C3"/>
    <mergeCell ref="B4:C4"/>
  </mergeCells>
  <phoneticPr fontId="4" type="noConversion"/>
  <pageMargins left="1.141732283464566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7"/>
  <sheetViews>
    <sheetView workbookViewId="0">
      <selection activeCell="K34" sqref="K34"/>
    </sheetView>
  </sheetViews>
  <sheetFormatPr defaultRowHeight="12.75" x14ac:dyDescent="0.2"/>
  <cols>
    <col min="2" max="2" width="41.5703125" customWidth="1"/>
    <col min="3" max="3" width="9.42578125" customWidth="1"/>
    <col min="4" max="4" width="9.7109375" customWidth="1"/>
    <col min="5" max="5" width="10.140625" customWidth="1"/>
  </cols>
  <sheetData>
    <row r="1" spans="1:5" ht="15.75" x14ac:dyDescent="0.25">
      <c r="A1" s="40" t="s">
        <v>8</v>
      </c>
      <c r="B1" s="40"/>
      <c r="C1" s="40"/>
    </row>
    <row r="2" spans="1:5" ht="15.75" x14ac:dyDescent="0.25">
      <c r="A2" s="41" t="s">
        <v>25</v>
      </c>
      <c r="B2" s="41"/>
      <c r="C2" s="41"/>
    </row>
    <row r="3" spans="1:5" ht="32.25" customHeight="1" x14ac:dyDescent="0.25">
      <c r="A3" s="41" t="s">
        <v>108</v>
      </c>
      <c r="B3" s="41"/>
      <c r="C3" s="41"/>
    </row>
    <row r="4" spans="1:5" ht="15" x14ac:dyDescent="0.25">
      <c r="A4" s="43" t="s">
        <v>112</v>
      </c>
      <c r="B4" s="43"/>
      <c r="C4" s="43"/>
      <c r="D4" s="37" t="s">
        <v>116</v>
      </c>
    </row>
    <row r="5" spans="1:5" ht="25.5" x14ac:dyDescent="0.2">
      <c r="A5" s="7" t="s">
        <v>0</v>
      </c>
      <c r="B5" s="7" t="s">
        <v>1</v>
      </c>
      <c r="C5" s="7">
        <v>2024</v>
      </c>
      <c r="D5" s="7">
        <v>2025</v>
      </c>
      <c r="E5" s="7">
        <v>2026</v>
      </c>
    </row>
    <row r="6" spans="1:5" hidden="1" x14ac:dyDescent="0.2">
      <c r="A6" s="16">
        <v>223</v>
      </c>
      <c r="B6" s="20" t="s">
        <v>2</v>
      </c>
      <c r="C6" s="26">
        <v>172430</v>
      </c>
      <c r="D6" s="7"/>
      <c r="E6" s="7"/>
    </row>
    <row r="7" spans="1:5" ht="12" hidden="1" customHeight="1" x14ac:dyDescent="0.2">
      <c r="A7" s="29" t="s">
        <v>11</v>
      </c>
      <c r="B7" s="30" t="s">
        <v>83</v>
      </c>
      <c r="C7" s="34"/>
      <c r="D7" s="7"/>
      <c r="E7" s="7"/>
    </row>
    <row r="8" spans="1:5" hidden="1" x14ac:dyDescent="0.2">
      <c r="A8" s="10">
        <v>225</v>
      </c>
      <c r="B8" s="2" t="s">
        <v>3</v>
      </c>
      <c r="C8" s="26">
        <f>C9</f>
        <v>0</v>
      </c>
      <c r="D8" s="16">
        <f t="shared" ref="D8:E8" si="0">D9</f>
        <v>0</v>
      </c>
      <c r="E8" s="16">
        <f t="shared" si="0"/>
        <v>0</v>
      </c>
    </row>
    <row r="9" spans="1:5" ht="15" hidden="1" customHeight="1" x14ac:dyDescent="0.2">
      <c r="A9" s="11" t="s">
        <v>77</v>
      </c>
      <c r="B9" s="6" t="s">
        <v>75</v>
      </c>
      <c r="C9" s="23"/>
      <c r="D9" s="6"/>
      <c r="E9" s="6"/>
    </row>
    <row r="10" spans="1:5" ht="15.75" customHeight="1" x14ac:dyDescent="0.2">
      <c r="A10" s="10">
        <v>225</v>
      </c>
      <c r="B10" s="5" t="s">
        <v>113</v>
      </c>
      <c r="C10" s="22">
        <f>C11+C12</f>
        <v>566256.52</v>
      </c>
      <c r="D10" s="22">
        <f>D11+D12</f>
        <v>566256.52</v>
      </c>
      <c r="E10" s="22">
        <f>E11+E12</f>
        <v>566256.52</v>
      </c>
    </row>
    <row r="11" spans="1:5" ht="14.25" customHeight="1" x14ac:dyDescent="0.2">
      <c r="A11" s="36" t="s">
        <v>12</v>
      </c>
      <c r="B11" s="38" t="s">
        <v>114</v>
      </c>
      <c r="C11" s="23">
        <v>178575</v>
      </c>
      <c r="D11" s="23">
        <v>178575</v>
      </c>
      <c r="E11" s="23">
        <v>178575</v>
      </c>
    </row>
    <row r="12" spans="1:5" s="17" customFormat="1" ht="13.5" customHeight="1" x14ac:dyDescent="0.2">
      <c r="A12" s="11" t="s">
        <v>13</v>
      </c>
      <c r="B12" s="6" t="s">
        <v>115</v>
      </c>
      <c r="C12" s="23">
        <v>387681.52</v>
      </c>
      <c r="D12" s="23">
        <v>387681.52</v>
      </c>
      <c r="E12" s="23">
        <v>387681.52</v>
      </c>
    </row>
    <row r="13" spans="1:5" x14ac:dyDescent="0.2">
      <c r="A13" s="12"/>
      <c r="B13" s="2" t="s">
        <v>10</v>
      </c>
      <c r="C13" s="22">
        <f>C10</f>
        <v>566256.52</v>
      </c>
      <c r="D13" s="22">
        <f>D10</f>
        <v>566256.52</v>
      </c>
      <c r="E13" s="22">
        <f>E10</f>
        <v>566256.52</v>
      </c>
    </row>
    <row r="14" spans="1:5" x14ac:dyDescent="0.2">
      <c r="A14" s="18"/>
      <c r="B14" s="4"/>
      <c r="C14" s="4"/>
      <c r="D14" s="4"/>
      <c r="E14" s="4"/>
    </row>
    <row r="15" spans="1:5" x14ac:dyDescent="0.2">
      <c r="A15" s="18"/>
      <c r="B15" s="4"/>
      <c r="C15" s="4"/>
      <c r="D15" s="4"/>
      <c r="E15" s="4"/>
    </row>
    <row r="16" spans="1:5" x14ac:dyDescent="0.2">
      <c r="A16" s="18"/>
      <c r="B16" s="4"/>
      <c r="C16" s="4"/>
      <c r="D16" s="4"/>
      <c r="E16" s="4"/>
    </row>
    <row r="21" spans="2:3" x14ac:dyDescent="0.2">
      <c r="B21" t="s">
        <v>41</v>
      </c>
    </row>
    <row r="23" spans="2:3" x14ac:dyDescent="0.2">
      <c r="B23" s="19" t="s">
        <v>67</v>
      </c>
    </row>
    <row r="24" spans="2:3" x14ac:dyDescent="0.2">
      <c r="B24" t="s">
        <v>68</v>
      </c>
      <c r="C24" t="s">
        <v>23</v>
      </c>
    </row>
    <row r="26" spans="2:3" x14ac:dyDescent="0.2">
      <c r="B26" t="s">
        <v>79</v>
      </c>
    </row>
    <row r="27" spans="2:3" x14ac:dyDescent="0.2">
      <c r="B27" t="s">
        <v>24</v>
      </c>
    </row>
  </sheetData>
  <mergeCells count="4">
    <mergeCell ref="A1:C1"/>
    <mergeCell ref="A2:C2"/>
    <mergeCell ref="A3:C3"/>
    <mergeCell ref="A4:C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39"/>
  <sheetViews>
    <sheetView workbookViewId="0">
      <selection activeCell="N5" sqref="N5"/>
    </sheetView>
  </sheetViews>
  <sheetFormatPr defaultRowHeight="12.75" x14ac:dyDescent="0.2"/>
  <cols>
    <col min="2" max="2" width="40.28515625" customWidth="1"/>
    <col min="3" max="3" width="12.140625" customWidth="1"/>
    <col min="4" max="4" width="7" customWidth="1"/>
    <col min="5" max="5" width="6.42578125" customWidth="1"/>
  </cols>
  <sheetData>
    <row r="1" spans="1:5" ht="15.75" x14ac:dyDescent="0.25">
      <c r="A1" s="40" t="s">
        <v>8</v>
      </c>
      <c r="B1" s="40"/>
      <c r="C1" s="40"/>
    </row>
    <row r="2" spans="1:5" ht="15.75" x14ac:dyDescent="0.25">
      <c r="A2" s="41" t="s">
        <v>25</v>
      </c>
      <c r="B2" s="41"/>
      <c r="C2" s="41"/>
    </row>
    <row r="3" spans="1:5" ht="32.25" customHeight="1" x14ac:dyDescent="0.25">
      <c r="A3" s="41" t="s">
        <v>108</v>
      </c>
      <c r="B3" s="41"/>
      <c r="C3" s="41"/>
    </row>
    <row r="4" spans="1:5" ht="15" x14ac:dyDescent="0.25">
      <c r="A4" s="43" t="s">
        <v>102</v>
      </c>
      <c r="B4" s="43"/>
      <c r="C4" s="43"/>
      <c r="D4" s="37" t="s">
        <v>86</v>
      </c>
    </row>
    <row r="5" spans="1:5" ht="25.5" x14ac:dyDescent="0.2">
      <c r="A5" s="7" t="s">
        <v>0</v>
      </c>
      <c r="B5" s="7" t="s">
        <v>1</v>
      </c>
      <c r="C5" s="7">
        <v>2024</v>
      </c>
      <c r="D5" s="7">
        <v>2025</v>
      </c>
      <c r="E5" s="7">
        <v>2026</v>
      </c>
    </row>
    <row r="6" spans="1:5" hidden="1" x14ac:dyDescent="0.2">
      <c r="A6" s="16">
        <v>223</v>
      </c>
      <c r="B6" s="20" t="s">
        <v>2</v>
      </c>
      <c r="C6" s="26">
        <v>172430</v>
      </c>
      <c r="D6" s="7"/>
      <c r="E6" s="7"/>
    </row>
    <row r="7" spans="1:5" ht="12" hidden="1" customHeight="1" x14ac:dyDescent="0.2">
      <c r="A7" s="29" t="s">
        <v>11</v>
      </c>
      <c r="B7" s="30" t="s">
        <v>83</v>
      </c>
      <c r="C7" s="34"/>
      <c r="D7" s="7"/>
      <c r="E7" s="7"/>
    </row>
    <row r="8" spans="1:5" hidden="1" x14ac:dyDescent="0.2">
      <c r="A8" s="10">
        <v>225</v>
      </c>
      <c r="B8" s="2" t="s">
        <v>3</v>
      </c>
      <c r="C8" s="26">
        <f>C9</f>
        <v>0</v>
      </c>
      <c r="D8" s="16">
        <f t="shared" ref="D8:E8" si="0">D9</f>
        <v>0</v>
      </c>
      <c r="E8" s="16">
        <f t="shared" si="0"/>
        <v>0</v>
      </c>
    </row>
    <row r="9" spans="1:5" ht="15" hidden="1" customHeight="1" x14ac:dyDescent="0.2">
      <c r="A9" s="11" t="s">
        <v>77</v>
      </c>
      <c r="B9" s="6" t="s">
        <v>75</v>
      </c>
      <c r="C9" s="23"/>
      <c r="D9" s="6"/>
      <c r="E9" s="6"/>
    </row>
    <row r="10" spans="1:5" ht="15.75" customHeight="1" x14ac:dyDescent="0.2">
      <c r="A10" s="10">
        <v>226</v>
      </c>
      <c r="B10" s="5" t="s">
        <v>4</v>
      </c>
      <c r="C10" s="22">
        <f>C11</f>
        <v>104000</v>
      </c>
      <c r="D10" s="23"/>
      <c r="E10" s="23"/>
    </row>
    <row r="11" spans="1:5" ht="14.25" customHeight="1" x14ac:dyDescent="0.2">
      <c r="A11" s="11" t="s">
        <v>56</v>
      </c>
      <c r="B11" s="38" t="s">
        <v>103</v>
      </c>
      <c r="C11" s="23">
        <v>104000</v>
      </c>
      <c r="D11" s="23"/>
      <c r="E11" s="23"/>
    </row>
    <row r="12" spans="1:5" s="17" customFormat="1" ht="13.5" hidden="1" customHeight="1" x14ac:dyDescent="0.2">
      <c r="A12" s="10">
        <v>340</v>
      </c>
      <c r="B12" s="2" t="s">
        <v>28</v>
      </c>
      <c r="C12" s="22">
        <f>C13</f>
        <v>0</v>
      </c>
      <c r="D12" s="22">
        <f>SUM(D13:D13)</f>
        <v>0</v>
      </c>
      <c r="E12" s="22">
        <f>SUM(E13:E13)</f>
        <v>0</v>
      </c>
    </row>
    <row r="13" spans="1:5" ht="15.75" hidden="1" customHeight="1" x14ac:dyDescent="0.2">
      <c r="A13" s="11">
        <v>312</v>
      </c>
      <c r="B13" s="31" t="s">
        <v>57</v>
      </c>
      <c r="C13" s="23"/>
      <c r="D13" s="23"/>
      <c r="E13" s="23"/>
    </row>
    <row r="14" spans="1:5" x14ac:dyDescent="0.2">
      <c r="A14" s="12"/>
      <c r="B14" s="2" t="s">
        <v>10</v>
      </c>
      <c r="C14" s="22">
        <f>C10</f>
        <v>104000</v>
      </c>
      <c r="D14" s="22">
        <f>D12+D8</f>
        <v>0</v>
      </c>
      <c r="E14" s="22">
        <f>E12+E8</f>
        <v>0</v>
      </c>
    </row>
    <row r="15" spans="1:5" x14ac:dyDescent="0.2">
      <c r="A15" s="18"/>
      <c r="B15" s="4"/>
      <c r="C15" s="4"/>
      <c r="D15" s="4"/>
      <c r="E15" s="4"/>
    </row>
    <row r="16" spans="1:5" x14ac:dyDescent="0.2">
      <c r="A16" s="18"/>
      <c r="B16" s="4"/>
      <c r="C16" s="4"/>
      <c r="D16" s="4"/>
      <c r="E16" s="4"/>
    </row>
    <row r="17" spans="1:5" x14ac:dyDescent="0.2">
      <c r="A17" s="18"/>
      <c r="B17" s="4"/>
      <c r="C17" s="4"/>
      <c r="D17" s="4"/>
      <c r="E17" s="4"/>
    </row>
    <row r="20" spans="1:5" ht="15" x14ac:dyDescent="0.25">
      <c r="A20" s="43" t="s">
        <v>106</v>
      </c>
      <c r="B20" s="43"/>
      <c r="C20" s="43"/>
      <c r="D20" s="37" t="s">
        <v>107</v>
      </c>
    </row>
    <row r="21" spans="1:5" ht="25.5" x14ac:dyDescent="0.2">
      <c r="A21" s="7" t="s">
        <v>0</v>
      </c>
      <c r="B21" s="7" t="s">
        <v>1</v>
      </c>
      <c r="C21" s="7">
        <v>2024</v>
      </c>
      <c r="D21" s="7">
        <v>2025</v>
      </c>
      <c r="E21" s="7">
        <v>2026</v>
      </c>
    </row>
    <row r="22" spans="1:5" hidden="1" x14ac:dyDescent="0.2">
      <c r="A22" s="16">
        <v>223</v>
      </c>
      <c r="B22" s="20" t="s">
        <v>2</v>
      </c>
      <c r="C22" s="26">
        <v>172430</v>
      </c>
      <c r="D22" s="7"/>
      <c r="E22" s="7"/>
    </row>
    <row r="23" spans="1:5" hidden="1" x14ac:dyDescent="0.2">
      <c r="A23" s="29" t="s">
        <v>11</v>
      </c>
      <c r="B23" s="30" t="s">
        <v>83</v>
      </c>
      <c r="C23" s="34"/>
      <c r="D23" s="7"/>
      <c r="E23" s="7"/>
    </row>
    <row r="24" spans="1:5" hidden="1" x14ac:dyDescent="0.2">
      <c r="A24" s="10">
        <v>225</v>
      </c>
      <c r="B24" s="2" t="s">
        <v>3</v>
      </c>
      <c r="C24" s="26">
        <f>C25</f>
        <v>0</v>
      </c>
      <c r="D24" s="16">
        <f t="shared" ref="D24:E24" si="1">D25</f>
        <v>0</v>
      </c>
      <c r="E24" s="16">
        <f t="shared" si="1"/>
        <v>0</v>
      </c>
    </row>
    <row r="25" spans="1:5" hidden="1" x14ac:dyDescent="0.2">
      <c r="A25" s="11" t="s">
        <v>77</v>
      </c>
      <c r="B25" s="6" t="s">
        <v>75</v>
      </c>
      <c r="C25" s="23"/>
      <c r="D25" s="6"/>
      <c r="E25" s="6"/>
    </row>
    <row r="26" spans="1:5" hidden="1" x14ac:dyDescent="0.2">
      <c r="A26" s="10">
        <v>226</v>
      </c>
      <c r="B26" s="5" t="s">
        <v>4</v>
      </c>
      <c r="C26" s="22">
        <f>C27</f>
        <v>104000</v>
      </c>
      <c r="D26" s="6"/>
      <c r="E26" s="6"/>
    </row>
    <row r="27" spans="1:5" hidden="1" x14ac:dyDescent="0.2">
      <c r="A27" s="11" t="s">
        <v>56</v>
      </c>
      <c r="B27" s="38" t="s">
        <v>103</v>
      </c>
      <c r="C27" s="23">
        <v>104000</v>
      </c>
      <c r="D27" s="6"/>
      <c r="E27" s="6"/>
    </row>
    <row r="28" spans="1:5" x14ac:dyDescent="0.2">
      <c r="A28" s="10">
        <v>310</v>
      </c>
      <c r="B28" s="2" t="s">
        <v>105</v>
      </c>
      <c r="C28" s="22">
        <f>C29</f>
        <v>396000</v>
      </c>
      <c r="D28" s="22"/>
      <c r="E28" s="22"/>
    </row>
    <row r="29" spans="1:5" x14ac:dyDescent="0.2">
      <c r="A29" s="11">
        <v>312</v>
      </c>
      <c r="B29" s="38" t="s">
        <v>104</v>
      </c>
      <c r="C29" s="23">
        <v>396000</v>
      </c>
      <c r="D29" s="23"/>
      <c r="E29" s="23"/>
    </row>
    <row r="30" spans="1:5" x14ac:dyDescent="0.2">
      <c r="A30" s="12"/>
      <c r="B30" s="2" t="s">
        <v>10</v>
      </c>
      <c r="C30" s="22">
        <f>C28</f>
        <v>396000</v>
      </c>
      <c r="D30" s="22">
        <f>D28+D24</f>
        <v>0</v>
      </c>
      <c r="E30" s="22">
        <f>E28+E24</f>
        <v>0</v>
      </c>
    </row>
    <row r="33" spans="2:3" x14ac:dyDescent="0.2">
      <c r="B33" t="s">
        <v>41</v>
      </c>
    </row>
    <row r="35" spans="2:3" x14ac:dyDescent="0.2">
      <c r="B35" s="19" t="s">
        <v>67</v>
      </c>
    </row>
    <row r="36" spans="2:3" x14ac:dyDescent="0.2">
      <c r="B36" t="s">
        <v>68</v>
      </c>
      <c r="C36" t="s">
        <v>23</v>
      </c>
    </row>
    <row r="38" spans="2:3" x14ac:dyDescent="0.2">
      <c r="B38" t="s">
        <v>79</v>
      </c>
    </row>
    <row r="39" spans="2:3" x14ac:dyDescent="0.2">
      <c r="B39" t="s">
        <v>24</v>
      </c>
    </row>
  </sheetData>
  <mergeCells count="5">
    <mergeCell ref="A1:C1"/>
    <mergeCell ref="A2:C2"/>
    <mergeCell ref="A3:C3"/>
    <mergeCell ref="A4:C4"/>
    <mergeCell ref="A20:C2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2024,25,26</vt:lpstr>
      <vt:lpstr>2024-2026 аппарат</vt:lpstr>
      <vt:lpstr>2024-2026 коммунальное хозяйств</vt:lpstr>
      <vt:lpstr>2024-2026 благоустройство</vt:lpstr>
      <vt:lpstr>2024-2026вус</vt:lpstr>
      <vt:lpstr>Дорожный фонд</vt:lpstr>
      <vt:lpstr>благ.республ.2024-2026</vt:lpstr>
      <vt:lpstr>Лист1</vt:lpstr>
      <vt:lpstr>'2024,25,26'!Область_печати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User</cp:lastModifiedBy>
  <cp:lastPrinted>2023-12-26T04:06:53Z</cp:lastPrinted>
  <dcterms:created xsi:type="dcterms:W3CDTF">2013-07-23T05:50:02Z</dcterms:created>
  <dcterms:modified xsi:type="dcterms:W3CDTF">2023-12-26T11:39:14Z</dcterms:modified>
</cp:coreProperties>
</file>